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<sst xmlns="http://schemas.openxmlformats.org/spreadsheetml/2006/main" count="166" uniqueCount="97">
  <si>
    <t>№</t>
  </si>
  <si>
    <t>ФОРМЫ ОТДЫХА</t>
  </si>
  <si>
    <t>Затраты на одного ребенка</t>
  </si>
  <si>
    <t>путевка</t>
  </si>
  <si>
    <t>дорога</t>
  </si>
  <si>
    <t xml:space="preserve"> ФСС</t>
  </si>
  <si>
    <t>Родительская плата</t>
  </si>
  <si>
    <t xml:space="preserve">путевка </t>
  </si>
  <si>
    <t>цена путевки с дорогой</t>
  </si>
  <si>
    <t>итого местный бюджет за все путевки с дорогой</t>
  </si>
  <si>
    <t>итого Фсс за все путевки</t>
  </si>
  <si>
    <t>итого родит плата за все путевки</t>
  </si>
  <si>
    <t>Местный бюджет</t>
  </si>
  <si>
    <t>1.1</t>
  </si>
  <si>
    <t>1.2</t>
  </si>
  <si>
    <t>Управление здравоохранения</t>
  </si>
  <si>
    <t>ИТОГО ВНУТРИГОРОДСКОЙ ОТДЫХ</t>
  </si>
  <si>
    <t>ИТОГО ВЫЕЗДНОЙ ОТДЫХ</t>
  </si>
  <si>
    <t>1.4.</t>
  </si>
  <si>
    <t>1.5.</t>
  </si>
  <si>
    <t>1.6.</t>
  </si>
  <si>
    <t>1.7.</t>
  </si>
  <si>
    <t>1.8.</t>
  </si>
  <si>
    <t>1.9.</t>
  </si>
  <si>
    <t>2.2.</t>
  </si>
  <si>
    <t>2.3.</t>
  </si>
  <si>
    <t>2.4.</t>
  </si>
  <si>
    <t>2.5.</t>
  </si>
  <si>
    <t>3. Организационные расходы летней кампании - 2009 года</t>
  </si>
  <si>
    <t>2. Внутригородской отдых летней кампании - 2009 года</t>
  </si>
  <si>
    <t>1.Выездной отдых летней кампании - 2009 года</t>
  </si>
  <si>
    <t>3.1.</t>
  </si>
  <si>
    <t>3.2.</t>
  </si>
  <si>
    <t>ИТОГО НА ОРГАНИЗАЦИОННЫЕ РАСХОДЫ</t>
  </si>
  <si>
    <t>ВСЕГО ПО ПРОГРАММЕ</t>
  </si>
  <si>
    <t>Расчет основных направлений реализации</t>
  </si>
  <si>
    <t>подростков и молодежи в 2009 году.</t>
  </si>
  <si>
    <t>Заместитель главы города</t>
  </si>
  <si>
    <t>по социальной политике,</t>
  </si>
  <si>
    <t>председатель комиссии</t>
  </si>
  <si>
    <t>итого местный бюджет за 1 путевку с дорогой</t>
  </si>
  <si>
    <t>итого родительская плата</t>
  </si>
  <si>
    <t>кол – во детей</t>
  </si>
  <si>
    <t>Расходы на сопровождение детей во все направления</t>
  </si>
  <si>
    <t>Лагеря с дневным пребыванием детей на базе общеобразовательных школ 6,5 до 15 лет</t>
  </si>
  <si>
    <t>Организация семинаров, обучение специалистов</t>
  </si>
  <si>
    <t>Информационное обеспечение программы</t>
  </si>
  <si>
    <t xml:space="preserve">Отдел культуры (площадки временного пребывания для детей и подростков) </t>
  </si>
  <si>
    <t xml:space="preserve">       И.В. Титаренко</t>
  </si>
  <si>
    <t xml:space="preserve">Организация отдыха детей по линии отдела                        опеки и попечительства </t>
  </si>
  <si>
    <t>1.3.</t>
  </si>
  <si>
    <t>Отдых в "Доме учителя" (МОУ СОШ№4) 21день</t>
  </si>
  <si>
    <t>Туры в Тобольск для детей и молодежи от 6,5 до 23  лет на 3 дня</t>
  </si>
  <si>
    <t>Туры в Ханты-Мансийск для детей и молодежи от 6,5 до 23  лет на 3 дня</t>
  </si>
  <si>
    <t>Организация военно-спортивных лагерей г.Сибай, г.Новоросийск МУ ЦГВПВМ "Форпост" на 21 день</t>
  </si>
  <si>
    <t>программы по  организации летнего отдыха, оздоровления и трудозанятости детей</t>
  </si>
  <si>
    <t>Черноморское побережье 6,5-17 лет 21 день</t>
  </si>
  <si>
    <t>Новосибирская область 6,5-17 лет на 21 день для детей льготной категории</t>
  </si>
  <si>
    <t>Организация спортивных сборов по хоккею г.Минск</t>
  </si>
  <si>
    <t>Организация отдыха для детей по линии КДН и ОДН</t>
  </si>
  <si>
    <t>1.10.</t>
  </si>
  <si>
    <t>1.11.</t>
  </si>
  <si>
    <t>Организация встречи делегации детей из Германии</t>
  </si>
  <si>
    <t xml:space="preserve">Департамент образования </t>
  </si>
  <si>
    <t>Отдел по молодежной политике</t>
  </si>
  <si>
    <t xml:space="preserve">ММУ "Старт" (трудозанятость, площадка временного пребывания детей"Город Мечты", городской педагогический отряд "Ритм", конно-спортивный клуб "Мустанг", клуб "Романтик" п.Высокий) </t>
  </si>
  <si>
    <t>Военно-спортивная площадка временного пребывания на базе ЦГВПВМ "Форпост"</t>
  </si>
  <si>
    <t>2..1.</t>
  </si>
  <si>
    <t>2.1.1</t>
  </si>
  <si>
    <t>2.1.2.</t>
  </si>
  <si>
    <t>2.2.1.</t>
  </si>
  <si>
    <t>2.2.2</t>
  </si>
  <si>
    <t xml:space="preserve">Отдел культуры  </t>
  </si>
  <si>
    <t>2.3.1.</t>
  </si>
  <si>
    <t>2.3.2</t>
  </si>
  <si>
    <t xml:space="preserve">Управление физической культутры и спорта </t>
  </si>
  <si>
    <t>2.4.1</t>
  </si>
  <si>
    <t>2.5.1.</t>
  </si>
  <si>
    <t>МЛПУ ЦВЛД "Жемчужинка"</t>
  </si>
  <si>
    <t xml:space="preserve">* дети из малообеспеченных семей,  дети из многодетных семей,  дети из семей, пострадавших в результате аварии на Чернобыльской АЭС, дети из семей беженцев и переселенцев,  дети из семей участников военных действий, дети – инвалиды,  дети – сироты и дети, оставшиеся без попечения родителей, дети из семей коренных и малочисленных народов Севера,  дети из семей с одним кормильцем, дети из неблагополучных семей, «группы риска», с девиантным поведением (по согласованию с комиссией по делам есовершеннолетних), дети неработающих пенсионеров, дети из семей, где один из родителей является инвалидом.
</t>
  </si>
  <si>
    <t>Приобретение наградных путевок для молодежи победителей конкурсов в сфере молодежной политики на Черноморское побережье на 14 дней</t>
  </si>
  <si>
    <t>Управление физической культутры и спорта (спортивные площадки, площадка для детей с ограниченными возможностями, ДЮСШ№2)</t>
  </si>
  <si>
    <t>Лагерь дневного пребывания детей "Школа природы" на базе МТК "Югра"</t>
  </si>
  <si>
    <t>684</t>
  </si>
  <si>
    <t>10029000</t>
  </si>
  <si>
    <t>Организация военно-спортивных лагерей г.Псков, г.Новоросийск МУ ЦГВПВМ "Форпост" на 21 день</t>
  </si>
  <si>
    <t>Управление физической культутры и спорта (спортивные площадки, площадка для детей с ограниченными возможностями, ДЮСШ№2, )</t>
  </si>
  <si>
    <t>Лагеря с дневным пребыванием детей на базе общеобразовательных школ 6,5 до 15 лет, в том числе организация первого городского фестиваля "Мега-рандеву"</t>
  </si>
  <si>
    <t>3.3.</t>
  </si>
  <si>
    <t>Разное</t>
  </si>
  <si>
    <t>297</t>
  </si>
  <si>
    <t xml:space="preserve">       И.Г. Полякова</t>
  </si>
  <si>
    <t>Заместиель председателя комиссии</t>
  </si>
  <si>
    <t>Секретарь</t>
  </si>
  <si>
    <t>С.А.Синельник</t>
  </si>
  <si>
    <t xml:space="preserve">* дети из малообеспеченных семей,  дети из многодетных семей,  дети из семей, пострадавших в результате аварии на Чернобыльской АЭС, дети из семей беженцев и переселенцев,  дети из семей участников военных действий, дети – инвалиды,  дети – сироты и дети, оставшиеся без попечения родителей, дети из семей коренных и малочисленных народов Севера,  дети из семей с одним кормильцем, дети из неблагополучных семей, «группы риска», с девиантным поведением (по согласованию с комиссией по делам есовершеннолетних), дети неработающих пенсионеров, дети из семей, где один из родителей является инвалидом.
Источники:
1. Средства ФСС            - 5013,137 тыс.руб.
2. Средства М/Б             - 3252,681 тыс.руб.
3. Средства НГК "Славнефть"   - 10000,0 тыс.руб.
4. Средства ХМАО          - 2 277,0 тыс.руб.
</t>
  </si>
  <si>
    <t>Приложение 1 к решению Думы города
от 23.10.2009 №611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</si>
</sst>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[$-FC19]d\ mmmm\ yyyy\ &quot;г.&quot;"/>
    <numFmt numFmtId="190" formatCode="#,##0.000"/>
    <numFmt numFmtId="191" formatCode="#,##0.0"/>
  </numFmts>
  <fonts count="21">
    <font>
      <sz val="10"/>
      <name val="Arial"/>
      <family val="0"/>
    </font>
    <font>
      <sz val="8"/>
      <name val="Arial Narrow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u val="single"/>
      <sz val="9"/>
      <name val="Times New Roman"/>
      <family val="1"/>
    </font>
    <font>
      <i/>
      <sz val="8"/>
      <name val="Arial Narrow"/>
      <family val="2"/>
    </font>
    <font>
      <b/>
      <sz val="8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i/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2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7" fillId="0" borderId="1" xfId="2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2" fontId="7" fillId="0" borderId="1" xfId="2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0"/>
  <sheetViews>
    <sheetView workbookViewId="0" topLeftCell="C1">
      <selection activeCell="Q5" sqref="Q5"/>
    </sheetView>
  </sheetViews>
  <sheetFormatPr defaultColWidth="9.140625" defaultRowHeight="12.75"/>
  <cols>
    <col min="2" max="2" width="12.140625" style="0" customWidth="1"/>
  </cols>
  <sheetData>
    <row r="5" spans="1:16" ht="15.75">
      <c r="A5" s="80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>
      <c r="A6" s="80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>
      <c r="A7" s="80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.75">
      <c r="A8" s="35"/>
      <c r="B8" s="36"/>
      <c r="C8" s="3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73" t="s">
        <v>0</v>
      </c>
      <c r="B9" s="75" t="s">
        <v>1</v>
      </c>
      <c r="C9" s="79" t="s">
        <v>42</v>
      </c>
      <c r="D9" s="79" t="s">
        <v>8</v>
      </c>
      <c r="E9" s="79" t="s">
        <v>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2.75">
      <c r="A10" s="73"/>
      <c r="B10" s="75"/>
      <c r="C10" s="79"/>
      <c r="D10" s="79"/>
      <c r="E10" s="79" t="s">
        <v>3</v>
      </c>
      <c r="F10" s="79" t="s">
        <v>4</v>
      </c>
      <c r="G10" s="79" t="s">
        <v>5</v>
      </c>
      <c r="H10" s="79" t="s">
        <v>10</v>
      </c>
      <c r="I10" s="79" t="s">
        <v>12</v>
      </c>
      <c r="J10" s="79"/>
      <c r="K10" s="79"/>
      <c r="L10" s="79"/>
      <c r="M10" s="79" t="s">
        <v>6</v>
      </c>
      <c r="N10" s="79"/>
      <c r="O10" s="79"/>
      <c r="P10" s="79"/>
    </row>
    <row r="11" spans="1:16" ht="56.25">
      <c r="A11" s="73"/>
      <c r="B11" s="75"/>
      <c r="C11" s="79"/>
      <c r="D11" s="79"/>
      <c r="E11" s="79"/>
      <c r="F11" s="79"/>
      <c r="G11" s="79"/>
      <c r="H11" s="79"/>
      <c r="I11" s="5" t="s">
        <v>3</v>
      </c>
      <c r="J11" s="5" t="s">
        <v>4</v>
      </c>
      <c r="K11" s="5" t="s">
        <v>40</v>
      </c>
      <c r="L11" s="5" t="s">
        <v>9</v>
      </c>
      <c r="M11" s="5" t="s">
        <v>7</v>
      </c>
      <c r="N11" s="5" t="s">
        <v>4</v>
      </c>
      <c r="O11" s="5" t="s">
        <v>41</v>
      </c>
      <c r="P11" s="5" t="s">
        <v>11</v>
      </c>
    </row>
    <row r="12" spans="1:16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31.5">
      <c r="A13" s="19" t="s">
        <v>13</v>
      </c>
      <c r="B13" s="10" t="s">
        <v>56</v>
      </c>
      <c r="C13" s="10">
        <v>130</v>
      </c>
      <c r="D13" s="10">
        <v>37107</v>
      </c>
      <c r="E13" s="5">
        <v>24557</v>
      </c>
      <c r="F13" s="11">
        <v>12550</v>
      </c>
      <c r="G13" s="5">
        <v>12600</v>
      </c>
      <c r="H13" s="12">
        <v>1008000</v>
      </c>
      <c r="I13" s="5">
        <v>17000</v>
      </c>
      <c r="J13" s="5">
        <v>0</v>
      </c>
      <c r="K13" s="5">
        <v>17000</v>
      </c>
      <c r="L13" s="20">
        <v>2210000</v>
      </c>
      <c r="M13" s="21">
        <v>0</v>
      </c>
      <c r="N13" s="21">
        <v>9661</v>
      </c>
      <c r="O13" s="21">
        <v>0</v>
      </c>
      <c r="P13" s="20">
        <v>1256000</v>
      </c>
    </row>
    <row r="14" spans="1:16" ht="73.5">
      <c r="A14" s="19" t="s">
        <v>14</v>
      </c>
      <c r="B14" s="10" t="s">
        <v>57</v>
      </c>
      <c r="C14" s="10">
        <v>60</v>
      </c>
      <c r="D14" s="12">
        <v>34833</v>
      </c>
      <c r="E14" s="5">
        <v>25833</v>
      </c>
      <c r="F14" s="5">
        <v>9000</v>
      </c>
      <c r="G14" s="5">
        <v>0</v>
      </c>
      <c r="H14" s="5">
        <v>0</v>
      </c>
      <c r="I14" s="5">
        <v>25833</v>
      </c>
      <c r="J14" s="5">
        <v>9000</v>
      </c>
      <c r="K14" s="5">
        <v>34833</v>
      </c>
      <c r="L14" s="22">
        <v>2089980</v>
      </c>
      <c r="M14" s="21">
        <v>0</v>
      </c>
      <c r="N14" s="21">
        <v>0</v>
      </c>
      <c r="O14" s="21">
        <v>0</v>
      </c>
      <c r="P14" s="21">
        <v>0</v>
      </c>
    </row>
    <row r="15" spans="1:16" ht="63">
      <c r="A15" s="19" t="s">
        <v>50</v>
      </c>
      <c r="B15" s="10" t="s">
        <v>51</v>
      </c>
      <c r="C15" s="10">
        <v>48</v>
      </c>
      <c r="D15" s="12">
        <v>22965</v>
      </c>
      <c r="E15" s="5">
        <v>12230</v>
      </c>
      <c r="F15" s="5">
        <v>10735</v>
      </c>
      <c r="G15" s="5">
        <v>0</v>
      </c>
      <c r="H15" s="5">
        <f>C15*G15</f>
        <v>0</v>
      </c>
      <c r="I15" s="5">
        <v>6990</v>
      </c>
      <c r="J15" s="5">
        <v>6135</v>
      </c>
      <c r="K15" s="5">
        <v>13125</v>
      </c>
      <c r="L15" s="23">
        <v>630000</v>
      </c>
      <c r="M15" s="5">
        <v>5240</v>
      </c>
      <c r="N15" s="5">
        <v>4600</v>
      </c>
      <c r="O15" s="5">
        <v>9840</v>
      </c>
      <c r="P15" s="20">
        <v>472320</v>
      </c>
    </row>
    <row r="16" spans="1:16" ht="63">
      <c r="A16" s="19" t="s">
        <v>18</v>
      </c>
      <c r="B16" s="10" t="s">
        <v>53</v>
      </c>
      <c r="C16" s="10">
        <v>50</v>
      </c>
      <c r="D16" s="12">
        <v>11000</v>
      </c>
      <c r="E16" s="5">
        <v>8000</v>
      </c>
      <c r="F16" s="5">
        <v>3000</v>
      </c>
      <c r="G16" s="5">
        <v>0</v>
      </c>
      <c r="H16" s="5">
        <v>0</v>
      </c>
      <c r="I16" s="5">
        <v>8000</v>
      </c>
      <c r="J16" s="5">
        <v>0</v>
      </c>
      <c r="K16" s="5">
        <v>8000</v>
      </c>
      <c r="L16" s="23">
        <v>400000</v>
      </c>
      <c r="M16" s="5">
        <v>0</v>
      </c>
      <c r="N16" s="5">
        <v>3000</v>
      </c>
      <c r="O16" s="5">
        <f>M16+N16</f>
        <v>3000</v>
      </c>
      <c r="P16" s="20">
        <f>O16*C16</f>
        <v>150000</v>
      </c>
    </row>
    <row r="17" spans="1:16" ht="63">
      <c r="A17" s="19" t="s">
        <v>19</v>
      </c>
      <c r="B17" s="10" t="s">
        <v>52</v>
      </c>
      <c r="C17" s="10">
        <v>50</v>
      </c>
      <c r="D17" s="12">
        <v>11000</v>
      </c>
      <c r="E17" s="5">
        <v>8000</v>
      </c>
      <c r="F17" s="5">
        <v>3000</v>
      </c>
      <c r="G17" s="5">
        <v>0</v>
      </c>
      <c r="H17" s="5">
        <v>0</v>
      </c>
      <c r="I17" s="5">
        <v>8000</v>
      </c>
      <c r="J17" s="5">
        <v>0</v>
      </c>
      <c r="K17" s="5">
        <v>8000</v>
      </c>
      <c r="L17" s="23">
        <f>K17*C17</f>
        <v>400000</v>
      </c>
      <c r="M17" s="5">
        <v>0</v>
      </c>
      <c r="N17" s="5">
        <v>3000</v>
      </c>
      <c r="O17" s="5">
        <f>M17+N17</f>
        <v>3000</v>
      </c>
      <c r="P17" s="20">
        <f>O17*C17</f>
        <v>150000</v>
      </c>
    </row>
    <row r="18" spans="1:16" ht="126">
      <c r="A18" s="19" t="s">
        <v>20</v>
      </c>
      <c r="B18" s="10" t="s">
        <v>80</v>
      </c>
      <c r="C18" s="10">
        <v>14</v>
      </c>
      <c r="D18" s="12">
        <v>33000</v>
      </c>
      <c r="E18" s="5">
        <v>21000</v>
      </c>
      <c r="F18" s="5">
        <v>12000</v>
      </c>
      <c r="G18" s="5">
        <v>0</v>
      </c>
      <c r="H18" s="5">
        <v>0</v>
      </c>
      <c r="I18" s="5">
        <v>33000</v>
      </c>
      <c r="J18" s="5">
        <v>21000</v>
      </c>
      <c r="K18" s="5">
        <v>12000</v>
      </c>
      <c r="L18" s="23">
        <v>462000</v>
      </c>
      <c r="M18" s="5">
        <v>0</v>
      </c>
      <c r="N18" s="5">
        <v>0</v>
      </c>
      <c r="O18" s="5">
        <v>0</v>
      </c>
      <c r="P18" s="20">
        <v>0</v>
      </c>
    </row>
    <row r="19" spans="1:16" ht="52.5">
      <c r="A19" s="19" t="s">
        <v>21</v>
      </c>
      <c r="B19" s="10" t="s">
        <v>59</v>
      </c>
      <c r="C19" s="10">
        <v>25</v>
      </c>
      <c r="D19" s="12">
        <v>10800</v>
      </c>
      <c r="E19" s="5">
        <v>9200</v>
      </c>
      <c r="F19" s="5">
        <v>1600</v>
      </c>
      <c r="G19" s="5">
        <v>0</v>
      </c>
      <c r="H19" s="5">
        <v>0</v>
      </c>
      <c r="I19" s="5">
        <v>9200</v>
      </c>
      <c r="J19" s="5">
        <v>1600</v>
      </c>
      <c r="K19" s="5">
        <v>10800</v>
      </c>
      <c r="L19" s="23">
        <v>270000</v>
      </c>
      <c r="M19" s="5">
        <v>0</v>
      </c>
      <c r="N19" s="5">
        <v>0</v>
      </c>
      <c r="O19" s="5">
        <v>0</v>
      </c>
      <c r="P19" s="20">
        <v>0</v>
      </c>
    </row>
    <row r="20" spans="1:16" ht="52.5">
      <c r="A20" s="19" t="s">
        <v>22</v>
      </c>
      <c r="B20" s="10" t="s">
        <v>58</v>
      </c>
      <c r="C20" s="10">
        <v>20</v>
      </c>
      <c r="D20" s="11"/>
      <c r="E20" s="5"/>
      <c r="F20" s="5"/>
      <c r="G20" s="5"/>
      <c r="H20" s="5"/>
      <c r="I20" s="5"/>
      <c r="J20" s="5"/>
      <c r="K20" s="5"/>
      <c r="L20" s="23">
        <v>288000</v>
      </c>
      <c r="M20" s="5">
        <v>0</v>
      </c>
      <c r="N20" s="5">
        <v>15000</v>
      </c>
      <c r="O20" s="5">
        <v>15000</v>
      </c>
      <c r="P20" s="20">
        <v>300000</v>
      </c>
    </row>
    <row r="21" spans="1:16" ht="94.5">
      <c r="A21" s="19" t="s">
        <v>23</v>
      </c>
      <c r="B21" s="10" t="s">
        <v>54</v>
      </c>
      <c r="C21" s="10">
        <v>48</v>
      </c>
      <c r="D21" s="11"/>
      <c r="E21" s="5"/>
      <c r="F21" s="5"/>
      <c r="G21" s="5"/>
      <c r="H21" s="5"/>
      <c r="I21" s="5"/>
      <c r="J21" s="5"/>
      <c r="K21" s="5"/>
      <c r="L21" s="12">
        <v>765000</v>
      </c>
      <c r="M21" s="5">
        <v>4500</v>
      </c>
      <c r="N21" s="5">
        <v>0</v>
      </c>
      <c r="O21" s="5">
        <v>4500</v>
      </c>
      <c r="P21" s="12">
        <v>216000</v>
      </c>
    </row>
    <row r="22" spans="1:16" ht="73.5">
      <c r="A22" s="19" t="s">
        <v>60</v>
      </c>
      <c r="B22" s="10" t="s">
        <v>49</v>
      </c>
      <c r="C22" s="10">
        <v>243</v>
      </c>
      <c r="D22" s="11"/>
      <c r="E22" s="5"/>
      <c r="F22" s="5"/>
      <c r="G22" s="5"/>
      <c r="H22" s="5"/>
      <c r="I22" s="5"/>
      <c r="J22" s="5"/>
      <c r="K22" s="5"/>
      <c r="L22" s="12">
        <v>2277000</v>
      </c>
      <c r="M22" s="5"/>
      <c r="N22" s="5"/>
      <c r="O22" s="5"/>
      <c r="P22" s="11"/>
    </row>
    <row r="23" spans="1:16" ht="42">
      <c r="A23" s="19" t="s">
        <v>61</v>
      </c>
      <c r="B23" s="10" t="s">
        <v>43</v>
      </c>
      <c r="C23" s="10"/>
      <c r="D23" s="12"/>
      <c r="E23" s="10"/>
      <c r="F23" s="10"/>
      <c r="G23" s="10"/>
      <c r="H23" s="10"/>
      <c r="I23" s="10"/>
      <c r="J23" s="10"/>
      <c r="K23" s="10"/>
      <c r="L23" s="23">
        <v>237020</v>
      </c>
      <c r="M23" s="10"/>
      <c r="N23" s="10"/>
      <c r="O23" s="10"/>
      <c r="P23" s="20"/>
    </row>
    <row r="24" spans="1:16" ht="31.5">
      <c r="A24" s="18"/>
      <c r="B24" s="10" t="s">
        <v>17</v>
      </c>
      <c r="C24" s="18" t="s">
        <v>83</v>
      </c>
      <c r="D24" s="18"/>
      <c r="E24" s="18"/>
      <c r="F24" s="18"/>
      <c r="G24" s="18"/>
      <c r="H24" s="18">
        <f>H14+H13</f>
        <v>1008000</v>
      </c>
      <c r="I24" s="18"/>
      <c r="J24" s="18"/>
      <c r="K24" s="18"/>
      <c r="L24" s="18" t="s">
        <v>84</v>
      </c>
      <c r="M24" s="18"/>
      <c r="N24" s="18"/>
      <c r="O24" s="18"/>
      <c r="P24" s="24">
        <f>SUM(P13,P15:P17,P20:P21)</f>
        <v>2544320</v>
      </c>
    </row>
    <row r="25" spans="1:16" ht="12.75">
      <c r="A25" s="75" t="s">
        <v>29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ht="25.5">
      <c r="A26" s="10" t="s">
        <v>67</v>
      </c>
      <c r="B26" s="7" t="s">
        <v>63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78.75">
      <c r="A27" s="11" t="s">
        <v>68</v>
      </c>
      <c r="B27" s="11" t="s">
        <v>44</v>
      </c>
      <c r="C27" s="12">
        <v>1160</v>
      </c>
      <c r="D27" s="11">
        <v>10440</v>
      </c>
      <c r="E27" s="11">
        <v>10400</v>
      </c>
      <c r="F27" s="11"/>
      <c r="G27" s="11">
        <v>4830</v>
      </c>
      <c r="H27" s="12">
        <v>5602800</v>
      </c>
      <c r="I27" s="11">
        <v>3448</v>
      </c>
      <c r="J27" s="11"/>
      <c r="K27" s="11">
        <v>3488</v>
      </c>
      <c r="L27" s="25">
        <v>4000000</v>
      </c>
      <c r="M27" s="26">
        <v>2000</v>
      </c>
      <c r="N27" s="26">
        <v>0</v>
      </c>
      <c r="O27" s="26">
        <v>2000</v>
      </c>
      <c r="P27" s="20">
        <f>SUM(O27*C27)</f>
        <v>2320000</v>
      </c>
    </row>
    <row r="28" spans="1:16" ht="45">
      <c r="A28" s="11" t="s">
        <v>69</v>
      </c>
      <c r="B28" s="11" t="s">
        <v>62</v>
      </c>
      <c r="C28" s="12"/>
      <c r="D28" s="11"/>
      <c r="E28" s="11"/>
      <c r="F28" s="11"/>
      <c r="G28" s="11"/>
      <c r="H28" s="12"/>
      <c r="I28" s="11"/>
      <c r="J28" s="11"/>
      <c r="K28" s="11"/>
      <c r="L28" s="25">
        <v>200000</v>
      </c>
      <c r="M28" s="26"/>
      <c r="N28" s="26"/>
      <c r="O28" s="20"/>
      <c r="P28" s="20"/>
    </row>
    <row r="29" spans="1:16" ht="31.5">
      <c r="A29" s="11" t="s">
        <v>24</v>
      </c>
      <c r="B29" s="12" t="s">
        <v>64</v>
      </c>
      <c r="C29" s="12"/>
      <c r="D29" s="11"/>
      <c r="E29" s="11"/>
      <c r="F29" s="11"/>
      <c r="G29" s="11"/>
      <c r="H29" s="12"/>
      <c r="I29" s="11"/>
      <c r="J29" s="11"/>
      <c r="K29" s="11"/>
      <c r="L29" s="25"/>
      <c r="M29" s="26"/>
      <c r="N29" s="26"/>
      <c r="O29" s="20"/>
      <c r="P29" s="20"/>
    </row>
    <row r="30" spans="1:16" ht="78.75">
      <c r="A30" s="11" t="s">
        <v>70</v>
      </c>
      <c r="B30" s="11" t="s">
        <v>66</v>
      </c>
      <c r="C30" s="12">
        <v>60</v>
      </c>
      <c r="D30" s="11"/>
      <c r="E30" s="11"/>
      <c r="F30" s="11"/>
      <c r="G30" s="11"/>
      <c r="H30" s="12"/>
      <c r="I30" s="11"/>
      <c r="J30" s="11"/>
      <c r="K30" s="11"/>
      <c r="L30" s="25">
        <v>150000</v>
      </c>
      <c r="M30" s="26"/>
      <c r="N30" s="26"/>
      <c r="O30" s="20"/>
      <c r="P30" s="20"/>
    </row>
    <row r="31" spans="1:16" ht="191.25">
      <c r="A31" s="11" t="s">
        <v>71</v>
      </c>
      <c r="B31" s="11" t="s">
        <v>65</v>
      </c>
      <c r="C31" s="12">
        <v>3960</v>
      </c>
      <c r="D31" s="11"/>
      <c r="E31" s="11"/>
      <c r="F31" s="11"/>
      <c r="G31" s="11"/>
      <c r="H31" s="11"/>
      <c r="I31" s="11"/>
      <c r="J31" s="11"/>
      <c r="K31" s="11"/>
      <c r="L31" s="12">
        <v>3160000</v>
      </c>
      <c r="M31" s="11"/>
      <c r="N31" s="11"/>
      <c r="O31" s="11"/>
      <c r="P31" s="11"/>
    </row>
    <row r="32" spans="1:16" ht="21">
      <c r="A32" s="11" t="s">
        <v>25</v>
      </c>
      <c r="B32" s="12" t="s">
        <v>72</v>
      </c>
      <c r="C32" s="12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1"/>
      <c r="O32" s="11"/>
      <c r="P32" s="11"/>
    </row>
    <row r="33" spans="1:16" ht="67.5">
      <c r="A33" s="11" t="s">
        <v>73</v>
      </c>
      <c r="B33" s="11" t="s">
        <v>47</v>
      </c>
      <c r="C33" s="12">
        <v>2250</v>
      </c>
      <c r="D33" s="12"/>
      <c r="E33" s="12"/>
      <c r="F33" s="12"/>
      <c r="G33" s="12"/>
      <c r="H33" s="12"/>
      <c r="I33" s="12"/>
      <c r="J33" s="12"/>
      <c r="K33" s="12"/>
      <c r="L33" s="27">
        <v>198000</v>
      </c>
      <c r="M33" s="11"/>
      <c r="N33" s="11"/>
      <c r="O33" s="11"/>
      <c r="P33" s="11"/>
    </row>
    <row r="34" spans="1:16" ht="78.75">
      <c r="A34" s="12" t="s">
        <v>74</v>
      </c>
      <c r="B34" s="11" t="s">
        <v>82</v>
      </c>
      <c r="C34" s="12">
        <v>50</v>
      </c>
      <c r="D34" s="12">
        <v>12030</v>
      </c>
      <c r="E34" s="11">
        <v>12030</v>
      </c>
      <c r="F34" s="12"/>
      <c r="G34" s="11">
        <v>4830</v>
      </c>
      <c r="H34" s="12">
        <v>120750</v>
      </c>
      <c r="I34" s="11">
        <v>5200</v>
      </c>
      <c r="J34" s="12"/>
      <c r="K34" s="11">
        <v>5200</v>
      </c>
      <c r="L34" s="27">
        <v>130000</v>
      </c>
      <c r="M34" s="11">
        <v>2000</v>
      </c>
      <c r="N34" s="11"/>
      <c r="O34" s="11">
        <v>2000</v>
      </c>
      <c r="P34" s="12">
        <v>50000</v>
      </c>
    </row>
    <row r="35" spans="1:16" ht="42">
      <c r="A35" s="12" t="s">
        <v>26</v>
      </c>
      <c r="B35" s="12" t="s">
        <v>75</v>
      </c>
      <c r="C35" s="11"/>
      <c r="D35" s="12"/>
      <c r="E35" s="12"/>
      <c r="F35" s="12"/>
      <c r="G35" s="12"/>
      <c r="H35" s="12"/>
      <c r="I35" s="12"/>
      <c r="J35" s="12"/>
      <c r="K35" s="12"/>
      <c r="L35" s="27"/>
      <c r="M35" s="11"/>
      <c r="N35" s="11"/>
      <c r="O35" s="11"/>
      <c r="P35" s="11"/>
    </row>
    <row r="36" spans="1:16" ht="123.75">
      <c r="A36" s="11" t="s">
        <v>76</v>
      </c>
      <c r="B36" s="11" t="s">
        <v>81</v>
      </c>
      <c r="C36" s="12">
        <v>810</v>
      </c>
      <c r="D36" s="12"/>
      <c r="E36" s="12"/>
      <c r="F36" s="12"/>
      <c r="G36" s="12"/>
      <c r="H36" s="12"/>
      <c r="I36" s="12"/>
      <c r="J36" s="12"/>
      <c r="K36" s="12"/>
      <c r="L36" s="27">
        <v>830000</v>
      </c>
      <c r="M36" s="11"/>
      <c r="N36" s="11"/>
      <c r="O36" s="11"/>
      <c r="P36" s="11"/>
    </row>
    <row r="37" spans="1:16" ht="31.5">
      <c r="A37" s="12" t="s">
        <v>27</v>
      </c>
      <c r="B37" s="12" t="s">
        <v>15</v>
      </c>
      <c r="C37" s="12"/>
      <c r="D37" s="12"/>
      <c r="E37" s="12"/>
      <c r="F37" s="12"/>
      <c r="G37" s="12"/>
      <c r="H37" s="11"/>
      <c r="I37" s="12"/>
      <c r="J37" s="12"/>
      <c r="K37" s="12"/>
      <c r="L37" s="27"/>
      <c r="M37" s="12"/>
      <c r="N37" s="12"/>
      <c r="O37" s="11"/>
      <c r="P37" s="12"/>
    </row>
    <row r="38" spans="1:16" ht="22.5">
      <c r="A38" s="11" t="s">
        <v>77</v>
      </c>
      <c r="B38" s="11" t="s">
        <v>78</v>
      </c>
      <c r="C38" s="12">
        <v>240</v>
      </c>
      <c r="D38" s="12">
        <v>8913</v>
      </c>
      <c r="E38" s="11">
        <v>8913</v>
      </c>
      <c r="F38" s="12"/>
      <c r="G38" s="11">
        <v>4830</v>
      </c>
      <c r="H38" s="12">
        <v>1159200</v>
      </c>
      <c r="I38" s="11">
        <v>1583</v>
      </c>
      <c r="J38" s="12"/>
      <c r="K38" s="11">
        <v>1583</v>
      </c>
      <c r="L38" s="27">
        <v>450000</v>
      </c>
      <c r="M38" s="11">
        <v>2500</v>
      </c>
      <c r="N38" s="12"/>
      <c r="O38" s="11">
        <v>2500</v>
      </c>
      <c r="P38" s="12">
        <v>600000</v>
      </c>
    </row>
    <row r="39" spans="1:16" ht="42">
      <c r="A39" s="11"/>
      <c r="B39" s="12" t="s">
        <v>16</v>
      </c>
      <c r="C39" s="12">
        <f>SUM(C38,C36,C34,C33,C31,C30,C27)</f>
        <v>8530</v>
      </c>
      <c r="D39" s="12"/>
      <c r="E39" s="11"/>
      <c r="F39" s="11"/>
      <c r="G39" s="11"/>
      <c r="H39" s="12">
        <v>6882750</v>
      </c>
      <c r="I39" s="11"/>
      <c r="J39" s="11"/>
      <c r="K39" s="11"/>
      <c r="L39" s="28">
        <f>SUM(L27,L28,L30,L31,L33,L34,L36,L38)</f>
        <v>9118000</v>
      </c>
      <c r="M39" s="11"/>
      <c r="N39" s="11"/>
      <c r="O39" s="11"/>
      <c r="P39" s="12">
        <v>2970000</v>
      </c>
    </row>
    <row r="40" spans="1:16" ht="12.75">
      <c r="A40" s="77" t="s">
        <v>28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42">
      <c r="A41" s="11" t="s">
        <v>31</v>
      </c>
      <c r="B41" s="12" t="s">
        <v>45</v>
      </c>
      <c r="C41" s="12"/>
      <c r="D41" s="12"/>
      <c r="E41" s="12"/>
      <c r="F41" s="12"/>
      <c r="G41" s="12"/>
      <c r="H41" s="12"/>
      <c r="I41" s="12"/>
      <c r="J41" s="12"/>
      <c r="K41" s="12"/>
      <c r="L41" s="29">
        <v>80000</v>
      </c>
      <c r="M41" s="12"/>
      <c r="N41" s="12"/>
      <c r="O41" s="12"/>
      <c r="P41" s="20">
        <f>O41*C41</f>
        <v>0</v>
      </c>
    </row>
    <row r="42" spans="1:16" ht="42">
      <c r="A42" s="11" t="s">
        <v>32</v>
      </c>
      <c r="B42" s="12" t="s">
        <v>46</v>
      </c>
      <c r="C42" s="12"/>
      <c r="D42" s="12"/>
      <c r="E42" s="12"/>
      <c r="F42" s="12"/>
      <c r="G42" s="12"/>
      <c r="H42" s="12"/>
      <c r="I42" s="12"/>
      <c r="J42" s="12"/>
      <c r="K42" s="12"/>
      <c r="L42" s="29">
        <v>50000</v>
      </c>
      <c r="M42" s="12"/>
      <c r="N42" s="12"/>
      <c r="O42" s="12"/>
      <c r="P42" s="20">
        <f>O42*C42</f>
        <v>0</v>
      </c>
    </row>
    <row r="43" spans="1:16" ht="45">
      <c r="A43" s="12"/>
      <c r="B43" s="13" t="s">
        <v>33</v>
      </c>
      <c r="C43" s="11"/>
      <c r="D43" s="11"/>
      <c r="E43" s="11"/>
      <c r="F43" s="11"/>
      <c r="G43" s="11"/>
      <c r="H43" s="11"/>
      <c r="I43" s="11"/>
      <c r="J43" s="11"/>
      <c r="K43" s="11"/>
      <c r="L43" s="12">
        <v>130000</v>
      </c>
      <c r="M43" s="11"/>
      <c r="N43" s="11"/>
      <c r="O43" s="11"/>
      <c r="P43" s="11"/>
    </row>
    <row r="44" spans="1:16" ht="40.5">
      <c r="A44" s="11"/>
      <c r="B44" s="14" t="s">
        <v>34</v>
      </c>
      <c r="C44" s="30">
        <f>C39+C24</f>
        <v>9214</v>
      </c>
      <c r="D44" s="30"/>
      <c r="E44" s="30"/>
      <c r="F44" s="30"/>
      <c r="G44" s="30"/>
      <c r="H44" s="30">
        <f>SUM(H39,H24)</f>
        <v>7890750</v>
      </c>
      <c r="I44" s="30"/>
      <c r="J44" s="30"/>
      <c r="K44" s="30"/>
      <c r="L44" s="31">
        <v>19277000</v>
      </c>
      <c r="M44" s="30"/>
      <c r="N44" s="30"/>
      <c r="O44" s="30"/>
      <c r="P44" s="30">
        <f>SUM(P39,P24)</f>
        <v>5514320</v>
      </c>
    </row>
    <row r="45" spans="1:16" ht="13.5">
      <c r="A45" s="32"/>
      <c r="B45" s="15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</row>
    <row r="46" spans="1:16" ht="15.75">
      <c r="A46" s="3"/>
      <c r="B46" s="70" t="s">
        <v>37</v>
      </c>
      <c r="C46" s="70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>
      <c r="A47" s="3"/>
      <c r="B47" s="70" t="s">
        <v>38</v>
      </c>
      <c r="C47" s="70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>
      <c r="A48" s="3"/>
      <c r="B48" s="70" t="s">
        <v>39</v>
      </c>
      <c r="C48" s="70"/>
      <c r="D48" s="70"/>
      <c r="E48" s="4"/>
      <c r="F48" s="4"/>
      <c r="G48" s="4"/>
      <c r="H48" s="4"/>
      <c r="I48" s="4"/>
      <c r="J48" s="4"/>
      <c r="K48" s="4"/>
      <c r="L48" s="4"/>
      <c r="M48" s="4"/>
      <c r="N48" s="71" t="s">
        <v>48</v>
      </c>
      <c r="O48" s="71"/>
      <c r="P48" s="71"/>
    </row>
    <row r="49" spans="1:16" ht="15.75">
      <c r="A49" s="3"/>
      <c r="B49" s="8"/>
      <c r="C49" s="8"/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8" customHeight="1">
      <c r="A50" s="17"/>
      <c r="B50" s="72" t="s">
        <v>79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4"/>
      <c r="P50" s="4"/>
    </row>
  </sheetData>
  <mergeCells count="22">
    <mergeCell ref="A5:P5"/>
    <mergeCell ref="A6:P6"/>
    <mergeCell ref="A7:P7"/>
    <mergeCell ref="A9:A11"/>
    <mergeCell ref="B9:B11"/>
    <mergeCell ref="C9:C11"/>
    <mergeCell ref="D9:D11"/>
    <mergeCell ref="E9:P9"/>
    <mergeCell ref="E10:E11"/>
    <mergeCell ref="F10:F11"/>
    <mergeCell ref="G10:G11"/>
    <mergeCell ref="H10:H11"/>
    <mergeCell ref="I10:L10"/>
    <mergeCell ref="M10:P10"/>
    <mergeCell ref="A12:P12"/>
    <mergeCell ref="A25:P25"/>
    <mergeCell ref="A40:P40"/>
    <mergeCell ref="B46:D46"/>
    <mergeCell ref="B47:D47"/>
    <mergeCell ref="B48:D48"/>
    <mergeCell ref="N48:P48"/>
    <mergeCell ref="B50:N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workbookViewId="0" topLeftCell="E1">
      <selection activeCell="H3" sqref="H3"/>
    </sheetView>
  </sheetViews>
  <sheetFormatPr defaultColWidth="9.140625" defaultRowHeight="12.75"/>
  <cols>
    <col min="1" max="1" width="5.7109375" style="17" customWidth="1"/>
    <col min="2" max="2" width="48.57421875" style="2" customWidth="1"/>
    <col min="3" max="3" width="9.00390625" style="52" customWidth="1"/>
    <col min="4" max="4" width="8.7109375" style="2" customWidth="1"/>
    <col min="5" max="5" width="7.140625" style="2" customWidth="1"/>
    <col min="6" max="6" width="7.8515625" style="2" customWidth="1"/>
    <col min="7" max="7" width="7.57421875" style="2" customWidth="1"/>
    <col min="8" max="8" width="11.421875" style="2" customWidth="1"/>
    <col min="9" max="11" width="7.421875" style="2" customWidth="1"/>
    <col min="12" max="12" width="11.421875" style="2" customWidth="1"/>
    <col min="13" max="13" width="7.7109375" style="2" customWidth="1"/>
    <col min="14" max="14" width="8.57421875" style="2" customWidth="1"/>
    <col min="15" max="15" width="8.00390625" style="2" customWidth="1"/>
    <col min="16" max="16" width="11.7109375" style="2" customWidth="1"/>
    <col min="17" max="17" width="13.00390625" style="65" customWidth="1"/>
    <col min="18" max="18" width="19.28125" style="2" customWidth="1"/>
    <col min="19" max="23" width="9.140625" style="2" customWidth="1"/>
    <col min="24" max="16384" width="9.140625" style="1" customWidth="1"/>
  </cols>
  <sheetData>
    <row r="1" spans="9:16" ht="15.75" customHeight="1">
      <c r="I1" s="71" t="s">
        <v>96</v>
      </c>
      <c r="J1" s="71"/>
      <c r="K1" s="71"/>
      <c r="L1" s="71"/>
      <c r="M1" s="71"/>
      <c r="N1" s="71"/>
      <c r="O1" s="71"/>
      <c r="P1" s="71"/>
    </row>
    <row r="2" spans="9:16" ht="15.75" customHeight="1">
      <c r="I2" s="71"/>
      <c r="J2" s="71"/>
      <c r="K2" s="71"/>
      <c r="L2" s="71"/>
      <c r="M2" s="71"/>
      <c r="N2" s="71"/>
      <c r="O2" s="71"/>
      <c r="P2" s="71"/>
    </row>
    <row r="3" spans="9:16" ht="63" customHeight="1">
      <c r="I3" s="71"/>
      <c r="J3" s="71"/>
      <c r="K3" s="71"/>
      <c r="L3" s="71"/>
      <c r="M3" s="71"/>
      <c r="N3" s="71"/>
      <c r="O3" s="71"/>
      <c r="P3" s="71"/>
    </row>
    <row r="4" spans="9:16" ht="15.75" customHeight="1">
      <c r="I4" s="9"/>
      <c r="J4" s="9"/>
      <c r="K4" s="9"/>
      <c r="L4" s="9"/>
      <c r="M4" s="9"/>
      <c r="N4" s="9"/>
      <c r="O4" s="9"/>
      <c r="P4" s="9"/>
    </row>
    <row r="5" spans="1:16" ht="15.75">
      <c r="A5" s="80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8.75" customHeight="1">
      <c r="A6" s="80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>
      <c r="A7" s="80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.75">
      <c r="A8" s="35"/>
      <c r="B8" s="36"/>
      <c r="C8" s="5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ht="12.75">
      <c r="A9" s="73" t="s">
        <v>0</v>
      </c>
      <c r="B9" s="75" t="s">
        <v>1</v>
      </c>
      <c r="C9" s="83" t="s">
        <v>42</v>
      </c>
      <c r="D9" s="79" t="s">
        <v>8</v>
      </c>
      <c r="E9" s="79" t="s">
        <v>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39"/>
    </row>
    <row r="10" spans="1:17" ht="12.75">
      <c r="A10" s="73"/>
      <c r="B10" s="75"/>
      <c r="C10" s="83"/>
      <c r="D10" s="79"/>
      <c r="E10" s="79" t="s">
        <v>3</v>
      </c>
      <c r="F10" s="79" t="s">
        <v>4</v>
      </c>
      <c r="G10" s="79" t="s">
        <v>5</v>
      </c>
      <c r="H10" s="79" t="s">
        <v>10</v>
      </c>
      <c r="I10" s="79" t="s">
        <v>12</v>
      </c>
      <c r="J10" s="79"/>
      <c r="K10" s="79"/>
      <c r="L10" s="79"/>
      <c r="M10" s="79" t="s">
        <v>6</v>
      </c>
      <c r="N10" s="79"/>
      <c r="O10" s="79"/>
      <c r="P10" s="79"/>
      <c r="Q10" s="39"/>
    </row>
    <row r="11" spans="1:17" ht="78.75">
      <c r="A11" s="73"/>
      <c r="B11" s="75"/>
      <c r="C11" s="83"/>
      <c r="D11" s="79"/>
      <c r="E11" s="79"/>
      <c r="F11" s="79"/>
      <c r="G11" s="79"/>
      <c r="H11" s="79"/>
      <c r="I11" s="5" t="s">
        <v>3</v>
      </c>
      <c r="J11" s="5" t="s">
        <v>4</v>
      </c>
      <c r="K11" s="5" t="s">
        <v>40</v>
      </c>
      <c r="L11" s="5" t="s">
        <v>9</v>
      </c>
      <c r="M11" s="5" t="s">
        <v>7</v>
      </c>
      <c r="N11" s="5" t="s">
        <v>4</v>
      </c>
      <c r="O11" s="5" t="s">
        <v>41</v>
      </c>
      <c r="P11" s="5" t="s">
        <v>11</v>
      </c>
      <c r="Q11" s="39"/>
    </row>
    <row r="12" spans="1:17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39"/>
    </row>
    <row r="13" spans="1:17" ht="12.75">
      <c r="A13" s="19" t="s">
        <v>13</v>
      </c>
      <c r="B13" s="10" t="s">
        <v>56</v>
      </c>
      <c r="C13" s="55">
        <v>50</v>
      </c>
      <c r="D13" s="38">
        <v>44200</v>
      </c>
      <c r="E13" s="38">
        <v>25135</v>
      </c>
      <c r="F13" s="38">
        <v>19065</v>
      </c>
      <c r="G13" s="38"/>
      <c r="H13" s="39"/>
      <c r="I13" s="38">
        <v>25135</v>
      </c>
      <c r="J13" s="38">
        <v>19135</v>
      </c>
      <c r="K13" s="38">
        <v>44200</v>
      </c>
      <c r="L13" s="41">
        <v>2210000</v>
      </c>
      <c r="M13" s="41">
        <v>0</v>
      </c>
      <c r="N13" s="41"/>
      <c r="O13" s="41">
        <v>0</v>
      </c>
      <c r="P13" s="41"/>
      <c r="Q13" s="39">
        <v>2210000</v>
      </c>
    </row>
    <row r="14" spans="1:17" ht="21">
      <c r="A14" s="19" t="s">
        <v>14</v>
      </c>
      <c r="B14" s="10" t="s">
        <v>57</v>
      </c>
      <c r="C14" s="55">
        <v>60</v>
      </c>
      <c r="D14" s="38">
        <v>34833</v>
      </c>
      <c r="E14" s="38">
        <v>25833</v>
      </c>
      <c r="F14" s="38">
        <v>9000</v>
      </c>
      <c r="G14" s="38">
        <v>0</v>
      </c>
      <c r="H14" s="38">
        <v>0</v>
      </c>
      <c r="I14" s="38">
        <v>25833</v>
      </c>
      <c r="J14" s="38">
        <v>9000</v>
      </c>
      <c r="K14" s="38">
        <v>34833</v>
      </c>
      <c r="L14" s="41">
        <v>2089980</v>
      </c>
      <c r="M14" s="41">
        <v>0</v>
      </c>
      <c r="N14" s="41">
        <v>0</v>
      </c>
      <c r="O14" s="41">
        <v>0</v>
      </c>
      <c r="P14" s="41">
        <v>0</v>
      </c>
      <c r="Q14" s="39">
        <v>2089980</v>
      </c>
    </row>
    <row r="15" spans="1:17" ht="12.75">
      <c r="A15" s="19" t="s">
        <v>50</v>
      </c>
      <c r="B15" s="10" t="s">
        <v>51</v>
      </c>
      <c r="C15" s="55">
        <v>49</v>
      </c>
      <c r="D15" s="38">
        <v>18097.15</v>
      </c>
      <c r="E15" s="38">
        <v>12857.15</v>
      </c>
      <c r="F15" s="38">
        <v>5240</v>
      </c>
      <c r="G15" s="38">
        <v>0</v>
      </c>
      <c r="H15" s="38">
        <f>C15*G15</f>
        <v>0</v>
      </c>
      <c r="I15" s="38">
        <v>12857.15</v>
      </c>
      <c r="J15" s="38"/>
      <c r="K15" s="38">
        <v>12857.15</v>
      </c>
      <c r="L15" s="38">
        <v>630000</v>
      </c>
      <c r="M15" s="38"/>
      <c r="N15" s="38">
        <v>5240</v>
      </c>
      <c r="O15" s="38">
        <v>5240</v>
      </c>
      <c r="P15" s="41">
        <v>256760</v>
      </c>
      <c r="Q15" s="40">
        <f>L15+P15</f>
        <v>886760</v>
      </c>
    </row>
    <row r="16" spans="1:17" ht="12.75">
      <c r="A16" s="19" t="s">
        <v>21</v>
      </c>
      <c r="B16" s="10" t="s">
        <v>59</v>
      </c>
      <c r="C16" s="55">
        <v>25</v>
      </c>
      <c r="D16" s="38">
        <v>10800</v>
      </c>
      <c r="E16" s="38">
        <v>9800</v>
      </c>
      <c r="F16" s="38">
        <v>1000</v>
      </c>
      <c r="G16" s="38">
        <v>0</v>
      </c>
      <c r="H16" s="38">
        <v>0</v>
      </c>
      <c r="I16" s="38">
        <v>9800</v>
      </c>
      <c r="J16" s="38">
        <v>1000</v>
      </c>
      <c r="K16" s="38">
        <v>10800</v>
      </c>
      <c r="L16" s="38">
        <v>270000</v>
      </c>
      <c r="M16" s="38">
        <v>0</v>
      </c>
      <c r="N16" s="38">
        <v>0</v>
      </c>
      <c r="O16" s="38">
        <v>0</v>
      </c>
      <c r="P16" s="41">
        <v>0</v>
      </c>
      <c r="Q16" s="39">
        <v>270000</v>
      </c>
    </row>
    <row r="17" spans="1:17" ht="12.75">
      <c r="A17" s="19" t="s">
        <v>22</v>
      </c>
      <c r="B17" s="10" t="s">
        <v>58</v>
      </c>
      <c r="C17" s="55">
        <v>20</v>
      </c>
      <c r="D17" s="38"/>
      <c r="E17" s="38"/>
      <c r="F17" s="38"/>
      <c r="G17" s="38"/>
      <c r="H17" s="38"/>
      <c r="I17" s="38"/>
      <c r="J17" s="38"/>
      <c r="K17" s="38"/>
      <c r="L17" s="38">
        <v>328000</v>
      </c>
      <c r="M17" s="38"/>
      <c r="N17" s="38"/>
      <c r="O17" s="38"/>
      <c r="P17" s="41"/>
      <c r="Q17" s="39">
        <v>328000</v>
      </c>
    </row>
    <row r="18" spans="1:17" ht="21">
      <c r="A18" s="19" t="s">
        <v>23</v>
      </c>
      <c r="B18" s="10" t="s">
        <v>85</v>
      </c>
      <c r="C18" s="55">
        <v>40</v>
      </c>
      <c r="D18" s="38"/>
      <c r="E18" s="38"/>
      <c r="F18" s="38"/>
      <c r="G18" s="38"/>
      <c r="H18" s="38"/>
      <c r="I18" s="38"/>
      <c r="J18" s="38"/>
      <c r="K18" s="38"/>
      <c r="L18" s="38">
        <v>765000</v>
      </c>
      <c r="M18" s="38"/>
      <c r="N18" s="38"/>
      <c r="O18" s="38"/>
      <c r="P18" s="38"/>
      <c r="Q18" s="39">
        <v>765000</v>
      </c>
    </row>
    <row r="19" spans="1:17" ht="21">
      <c r="A19" s="19" t="s">
        <v>60</v>
      </c>
      <c r="B19" s="10" t="s">
        <v>49</v>
      </c>
      <c r="C19" s="55">
        <v>53</v>
      </c>
      <c r="D19" s="38"/>
      <c r="E19" s="38"/>
      <c r="F19" s="38"/>
      <c r="G19" s="38"/>
      <c r="H19" s="38"/>
      <c r="I19" s="38"/>
      <c r="J19" s="38"/>
      <c r="K19" s="38"/>
      <c r="L19" s="38">
        <v>2277000</v>
      </c>
      <c r="M19" s="38"/>
      <c r="N19" s="38"/>
      <c r="O19" s="38"/>
      <c r="P19" s="38"/>
      <c r="Q19" s="39">
        <v>2277000</v>
      </c>
    </row>
    <row r="20" spans="1:17" ht="12.75">
      <c r="A20" s="18"/>
      <c r="B20" s="10" t="s">
        <v>17</v>
      </c>
      <c r="C20" s="55" t="s">
        <v>90</v>
      </c>
      <c r="D20" s="39"/>
      <c r="E20" s="39"/>
      <c r="F20" s="39"/>
      <c r="G20" s="39"/>
      <c r="H20" s="39">
        <f>H14+H13</f>
        <v>0</v>
      </c>
      <c r="I20" s="39"/>
      <c r="J20" s="39"/>
      <c r="K20" s="39"/>
      <c r="L20" s="39">
        <f>L13+L14+L15+L16+L17+L18+L19</f>
        <v>8569980</v>
      </c>
      <c r="M20" s="39"/>
      <c r="N20" s="39"/>
      <c r="O20" s="39"/>
      <c r="P20" s="40">
        <f>SUM(P13,P15:P15,P17:P18)</f>
        <v>256760</v>
      </c>
      <c r="Q20" s="63">
        <f>Q13+Q14+Q15+Q16+Q17+Q18+Q19</f>
        <v>8826740</v>
      </c>
    </row>
    <row r="21" spans="1:17" ht="12.75">
      <c r="A21" s="75" t="s">
        <v>29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66"/>
    </row>
    <row r="22" spans="1:17" ht="12.75">
      <c r="A22" s="39" t="s">
        <v>67</v>
      </c>
      <c r="B22" s="42" t="s">
        <v>63</v>
      </c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66"/>
    </row>
    <row r="23" spans="1:17" ht="33.75">
      <c r="A23" s="38" t="s">
        <v>68</v>
      </c>
      <c r="B23" s="38" t="s">
        <v>87</v>
      </c>
      <c r="C23" s="55">
        <v>828</v>
      </c>
      <c r="D23" s="38"/>
      <c r="E23" s="38"/>
      <c r="F23" s="38"/>
      <c r="G23" s="38"/>
      <c r="H23" s="39">
        <v>3946563.34</v>
      </c>
      <c r="I23" s="38"/>
      <c r="J23" s="38"/>
      <c r="K23" s="38"/>
      <c r="L23" s="43">
        <v>2409681</v>
      </c>
      <c r="M23" s="41"/>
      <c r="N23" s="41"/>
      <c r="O23" s="41"/>
      <c r="P23" s="40">
        <v>1456500</v>
      </c>
      <c r="Q23" s="39">
        <v>7812744.34</v>
      </c>
    </row>
    <row r="24" spans="1:17" ht="16.5" customHeight="1">
      <c r="A24" s="38" t="s">
        <v>24</v>
      </c>
      <c r="B24" s="39" t="s">
        <v>64</v>
      </c>
      <c r="C24" s="55"/>
      <c r="D24" s="38"/>
      <c r="E24" s="38"/>
      <c r="F24" s="38"/>
      <c r="G24" s="38"/>
      <c r="H24" s="39"/>
      <c r="I24" s="38"/>
      <c r="J24" s="38"/>
      <c r="K24" s="38"/>
      <c r="L24" s="43"/>
      <c r="M24" s="41"/>
      <c r="N24" s="41"/>
      <c r="O24" s="40"/>
      <c r="P24" s="40"/>
      <c r="Q24" s="39"/>
    </row>
    <row r="25" spans="1:17" ht="22.5">
      <c r="A25" s="38" t="s">
        <v>70</v>
      </c>
      <c r="B25" s="38" t="s">
        <v>66</v>
      </c>
      <c r="C25" s="55">
        <v>60</v>
      </c>
      <c r="D25" s="38"/>
      <c r="E25" s="38"/>
      <c r="F25" s="38"/>
      <c r="G25" s="38"/>
      <c r="H25" s="39"/>
      <c r="I25" s="38"/>
      <c r="J25" s="38"/>
      <c r="K25" s="38"/>
      <c r="L25" s="43">
        <v>150000</v>
      </c>
      <c r="M25" s="41"/>
      <c r="N25" s="41"/>
      <c r="O25" s="40"/>
      <c r="P25" s="40"/>
      <c r="Q25" s="39">
        <v>150000</v>
      </c>
    </row>
    <row r="26" spans="1:17" ht="33.75">
      <c r="A26" s="38" t="s">
        <v>71</v>
      </c>
      <c r="B26" s="38" t="s">
        <v>65</v>
      </c>
      <c r="C26" s="55">
        <v>6120</v>
      </c>
      <c r="D26" s="38"/>
      <c r="E26" s="38"/>
      <c r="F26" s="38"/>
      <c r="G26" s="38"/>
      <c r="H26" s="38"/>
      <c r="I26" s="38"/>
      <c r="J26" s="38"/>
      <c r="K26" s="38"/>
      <c r="L26" s="39">
        <v>3091918.48</v>
      </c>
      <c r="M26" s="38"/>
      <c r="N26" s="38"/>
      <c r="O26" s="38"/>
      <c r="P26" s="38"/>
      <c r="Q26" s="39">
        <v>3091918.48</v>
      </c>
    </row>
    <row r="27" spans="1:17" ht="12.75">
      <c r="A27" s="38" t="s">
        <v>25</v>
      </c>
      <c r="B27" s="39" t="s">
        <v>72</v>
      </c>
      <c r="C27" s="55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9"/>
    </row>
    <row r="28" spans="1:17" ht="22.5">
      <c r="A28" s="38" t="s">
        <v>73</v>
      </c>
      <c r="B28" s="38" t="s">
        <v>47</v>
      </c>
      <c r="C28" s="55">
        <v>3100</v>
      </c>
      <c r="D28" s="39"/>
      <c r="E28" s="39"/>
      <c r="F28" s="39"/>
      <c r="G28" s="39"/>
      <c r="H28" s="39"/>
      <c r="I28" s="39"/>
      <c r="J28" s="39"/>
      <c r="K28" s="39"/>
      <c r="L28" s="44">
        <v>200000</v>
      </c>
      <c r="M28" s="38"/>
      <c r="N28" s="38"/>
      <c r="O28" s="38"/>
      <c r="P28" s="38"/>
      <c r="Q28" s="39">
        <v>200000</v>
      </c>
    </row>
    <row r="29" spans="1:17" ht="22.5">
      <c r="A29" s="39" t="s">
        <v>74</v>
      </c>
      <c r="B29" s="38" t="s">
        <v>82</v>
      </c>
      <c r="C29" s="55">
        <v>50</v>
      </c>
      <c r="D29" s="38">
        <v>4060</v>
      </c>
      <c r="E29" s="38"/>
      <c r="F29" s="39"/>
      <c r="G29" s="38"/>
      <c r="H29" s="39"/>
      <c r="I29" s="38">
        <v>2600</v>
      </c>
      <c r="J29" s="39"/>
      <c r="K29" s="38">
        <v>2600</v>
      </c>
      <c r="L29" s="44">
        <v>130000</v>
      </c>
      <c r="M29" s="38">
        <v>1460</v>
      </c>
      <c r="N29" s="38"/>
      <c r="O29" s="38">
        <v>1460</v>
      </c>
      <c r="P29" s="39">
        <v>73000</v>
      </c>
      <c r="Q29" s="39">
        <v>203000</v>
      </c>
    </row>
    <row r="30" spans="1:17" ht="12.75">
      <c r="A30" s="39" t="s">
        <v>26</v>
      </c>
      <c r="B30" s="39" t="s">
        <v>75</v>
      </c>
      <c r="C30" s="54"/>
      <c r="D30" s="39"/>
      <c r="E30" s="39"/>
      <c r="F30" s="39"/>
      <c r="G30" s="39"/>
      <c r="H30" s="39"/>
      <c r="I30" s="39"/>
      <c r="J30" s="39"/>
      <c r="K30" s="39"/>
      <c r="L30" s="44"/>
      <c r="M30" s="38"/>
      <c r="N30" s="38"/>
      <c r="O30" s="38"/>
      <c r="P30" s="38"/>
      <c r="Q30" s="39"/>
    </row>
    <row r="31" spans="1:17" ht="33.75">
      <c r="A31" s="38" t="s">
        <v>76</v>
      </c>
      <c r="B31" s="38" t="s">
        <v>86</v>
      </c>
      <c r="C31" s="55">
        <v>833</v>
      </c>
      <c r="D31" s="39"/>
      <c r="E31" s="39"/>
      <c r="F31" s="39"/>
      <c r="G31" s="39"/>
      <c r="H31" s="39"/>
      <c r="I31" s="39"/>
      <c r="J31" s="39"/>
      <c r="K31" s="39"/>
      <c r="L31" s="44">
        <v>600000</v>
      </c>
      <c r="M31" s="38"/>
      <c r="N31" s="38"/>
      <c r="O31" s="38"/>
      <c r="P31" s="38"/>
      <c r="Q31" s="39">
        <v>600000</v>
      </c>
    </row>
    <row r="32" spans="1:17" ht="12.75">
      <c r="A32" s="39" t="s">
        <v>27</v>
      </c>
      <c r="B32" s="39" t="s">
        <v>15</v>
      </c>
      <c r="C32" s="55"/>
      <c r="D32" s="39"/>
      <c r="E32" s="39"/>
      <c r="F32" s="39"/>
      <c r="G32" s="39"/>
      <c r="H32" s="38"/>
      <c r="I32" s="39"/>
      <c r="J32" s="39"/>
      <c r="K32" s="39"/>
      <c r="L32" s="44"/>
      <c r="M32" s="39"/>
      <c r="N32" s="39"/>
      <c r="O32" s="38"/>
      <c r="P32" s="39"/>
      <c r="Q32" s="39"/>
    </row>
    <row r="33" spans="1:17" ht="12.75">
      <c r="A33" s="38" t="s">
        <v>77</v>
      </c>
      <c r="B33" s="38" t="s">
        <v>78</v>
      </c>
      <c r="C33" s="55">
        <v>240</v>
      </c>
      <c r="D33" s="39">
        <v>7242.02</v>
      </c>
      <c r="E33" s="38">
        <v>7242.02</v>
      </c>
      <c r="F33" s="39"/>
      <c r="G33" s="38">
        <v>4444.06</v>
      </c>
      <c r="H33" s="39">
        <v>1066573.31</v>
      </c>
      <c r="I33" s="38">
        <v>792.76</v>
      </c>
      <c r="J33" s="39"/>
      <c r="K33" s="38">
        <v>792.76</v>
      </c>
      <c r="L33" s="44">
        <v>205261.42</v>
      </c>
      <c r="M33" s="38">
        <v>2005.21</v>
      </c>
      <c r="N33" s="39"/>
      <c r="O33" s="38">
        <v>2005.21</v>
      </c>
      <c r="P33" s="39">
        <v>467590</v>
      </c>
      <c r="Q33" s="39">
        <v>1739424.73</v>
      </c>
    </row>
    <row r="34" spans="1:23" s="62" customFormat="1" ht="15">
      <c r="A34" s="60"/>
      <c r="B34" s="42" t="s">
        <v>16</v>
      </c>
      <c r="C34" s="56">
        <f>C23+C25+C26+C28+C29+C31+C33</f>
        <v>11231</v>
      </c>
      <c r="D34" s="42"/>
      <c r="E34" s="60"/>
      <c r="F34" s="60"/>
      <c r="G34" s="60"/>
      <c r="H34" s="42">
        <f>H23+H33</f>
        <v>5013136.65</v>
      </c>
      <c r="I34" s="60"/>
      <c r="J34" s="60"/>
      <c r="K34" s="60"/>
      <c r="L34" s="42">
        <f>L23+L25+L26+L28+L29+L31+L33</f>
        <v>6786860.9</v>
      </c>
      <c r="M34" s="60"/>
      <c r="N34" s="60"/>
      <c r="O34" s="60"/>
      <c r="P34" s="42">
        <v>1997090</v>
      </c>
      <c r="Q34" s="68">
        <v>13797087.55</v>
      </c>
      <c r="R34" s="61"/>
      <c r="S34" s="61"/>
      <c r="T34" s="61"/>
      <c r="U34" s="61"/>
      <c r="V34" s="61"/>
      <c r="W34" s="61"/>
    </row>
    <row r="35" spans="1:17" ht="12.75">
      <c r="A35" s="81" t="s">
        <v>28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39"/>
    </row>
    <row r="36" spans="1:17" ht="12.75">
      <c r="A36" s="38" t="s">
        <v>31</v>
      </c>
      <c r="B36" s="39" t="s">
        <v>45</v>
      </c>
      <c r="C36" s="55"/>
      <c r="D36" s="39"/>
      <c r="E36" s="39"/>
      <c r="F36" s="39"/>
      <c r="G36" s="39"/>
      <c r="H36" s="39"/>
      <c r="I36" s="39"/>
      <c r="J36" s="39"/>
      <c r="K36" s="39"/>
      <c r="L36" s="38">
        <v>72820.1</v>
      </c>
      <c r="M36" s="39"/>
      <c r="N36" s="39"/>
      <c r="O36" s="39"/>
      <c r="P36" s="40"/>
      <c r="Q36" s="39">
        <v>72820.1</v>
      </c>
    </row>
    <row r="37" spans="1:17" ht="12.75">
      <c r="A37" s="38" t="s">
        <v>88</v>
      </c>
      <c r="B37" s="39" t="s">
        <v>89</v>
      </c>
      <c r="C37" s="55"/>
      <c r="D37" s="39"/>
      <c r="E37" s="39"/>
      <c r="F37" s="39"/>
      <c r="G37" s="39"/>
      <c r="H37" s="39"/>
      <c r="I37" s="39"/>
      <c r="J37" s="39"/>
      <c r="K37" s="39"/>
      <c r="L37" s="38">
        <v>100020</v>
      </c>
      <c r="M37" s="39"/>
      <c r="N37" s="39"/>
      <c r="O37" s="39"/>
      <c r="P37" s="40"/>
      <c r="Q37" s="39">
        <v>100020</v>
      </c>
    </row>
    <row r="38" spans="1:17" ht="12.75">
      <c r="A38" s="39"/>
      <c r="B38" s="46" t="s">
        <v>33</v>
      </c>
      <c r="C38" s="54"/>
      <c r="D38" s="38"/>
      <c r="E38" s="38"/>
      <c r="F38" s="38"/>
      <c r="G38" s="38"/>
      <c r="H38" s="38"/>
      <c r="I38" s="38"/>
      <c r="J38" s="38"/>
      <c r="K38" s="38"/>
      <c r="L38" s="39">
        <f>L36+L37</f>
        <v>172840.1</v>
      </c>
      <c r="M38" s="38"/>
      <c r="N38" s="38"/>
      <c r="O38" s="38"/>
      <c r="P38" s="38"/>
      <c r="Q38" s="63">
        <f>Q36+Q37</f>
        <v>172840.1</v>
      </c>
    </row>
    <row r="39" spans="1:23" s="64" customFormat="1" ht="15.75">
      <c r="A39" s="45"/>
      <c r="B39" s="47" t="s">
        <v>34</v>
      </c>
      <c r="C39" s="57">
        <v>11528</v>
      </c>
      <c r="D39" s="48"/>
      <c r="E39" s="48"/>
      <c r="F39" s="48"/>
      <c r="G39" s="48"/>
      <c r="H39" s="48">
        <f>SUM(H34,H20)</f>
        <v>5013136.65</v>
      </c>
      <c r="I39" s="48"/>
      <c r="J39" s="48"/>
      <c r="K39" s="48"/>
      <c r="L39" s="49">
        <v>15529681</v>
      </c>
      <c r="M39" s="48"/>
      <c r="N39" s="48"/>
      <c r="O39" s="48"/>
      <c r="P39" s="48">
        <v>2253850</v>
      </c>
      <c r="Q39" s="69">
        <v>22796667.65</v>
      </c>
      <c r="R39" s="50"/>
      <c r="S39" s="50"/>
      <c r="T39" s="50"/>
      <c r="U39" s="50"/>
      <c r="V39" s="50"/>
      <c r="W39" s="50"/>
    </row>
    <row r="40" spans="1:16" ht="13.5">
      <c r="A40" s="32"/>
      <c r="B40" s="15"/>
      <c r="C40" s="58"/>
      <c r="D40" s="33"/>
      <c r="E40" s="33"/>
      <c r="F40" s="33"/>
      <c r="G40" s="33"/>
      <c r="H40" s="33"/>
      <c r="I40" s="33"/>
      <c r="J40" s="33"/>
      <c r="K40" s="33"/>
      <c r="L40" s="51"/>
      <c r="M40" s="33"/>
      <c r="N40" s="33"/>
      <c r="O40" s="33"/>
      <c r="P40" s="33"/>
    </row>
    <row r="41" spans="1:16" ht="15.75">
      <c r="A41" s="3"/>
      <c r="B41" s="70"/>
      <c r="C41" s="70"/>
      <c r="D41" s="7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>
      <c r="A42" s="3"/>
      <c r="B42" s="70"/>
      <c r="C42" s="70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>
      <c r="A43" s="3"/>
      <c r="B43" s="70" t="s">
        <v>92</v>
      </c>
      <c r="C43" s="70"/>
      <c r="D43" s="70"/>
      <c r="E43" s="4"/>
      <c r="F43" s="4"/>
      <c r="G43" s="4"/>
      <c r="H43" s="4"/>
      <c r="I43" s="4"/>
      <c r="J43" s="4"/>
      <c r="K43" s="4"/>
      <c r="L43" s="4"/>
      <c r="M43" s="4"/>
      <c r="N43" s="71" t="s">
        <v>91</v>
      </c>
      <c r="O43" s="71"/>
      <c r="P43" s="71"/>
    </row>
    <row r="44" spans="1:16" ht="15.75">
      <c r="A44" s="3"/>
      <c r="B44" s="8"/>
      <c r="C44" s="8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47.25" customHeight="1">
      <c r="A45" s="3"/>
      <c r="B45" s="8" t="s">
        <v>93</v>
      </c>
      <c r="C45" s="8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70" t="s">
        <v>94</v>
      </c>
      <c r="P45" s="70"/>
    </row>
    <row r="46" spans="1:16" ht="15.75">
      <c r="A46" s="3"/>
      <c r="B46" s="8"/>
      <c r="C46" s="59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3" s="6" customFormat="1" ht="191.25" customHeight="1">
      <c r="A47" s="17"/>
      <c r="B47" s="72" t="s">
        <v>95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4"/>
      <c r="P47" s="4"/>
      <c r="Q47" s="67"/>
      <c r="R47" s="4"/>
      <c r="S47" s="4"/>
      <c r="T47" s="4"/>
      <c r="U47" s="4"/>
      <c r="V47" s="4"/>
      <c r="W47" s="4"/>
    </row>
    <row r="51" ht="12.75">
      <c r="B51" s="16"/>
    </row>
  </sheetData>
  <mergeCells count="24">
    <mergeCell ref="A5:P5"/>
    <mergeCell ref="I1:P3"/>
    <mergeCell ref="A12:P12"/>
    <mergeCell ref="D9:D11"/>
    <mergeCell ref="I10:L10"/>
    <mergeCell ref="M10:P10"/>
    <mergeCell ref="A6:P6"/>
    <mergeCell ref="A7:P7"/>
    <mergeCell ref="G10:G11"/>
    <mergeCell ref="H10:H11"/>
    <mergeCell ref="F10:F11"/>
    <mergeCell ref="E9:P9"/>
    <mergeCell ref="A9:A11"/>
    <mergeCell ref="B9:B11"/>
    <mergeCell ref="C9:C11"/>
    <mergeCell ref="E10:E11"/>
    <mergeCell ref="B47:N47"/>
    <mergeCell ref="B43:D43"/>
    <mergeCell ref="N43:P43"/>
    <mergeCell ref="A21:P21"/>
    <mergeCell ref="A35:P35"/>
    <mergeCell ref="B42:D42"/>
    <mergeCell ref="B41:D41"/>
    <mergeCell ref="O45:P45"/>
  </mergeCells>
  <printOptions/>
  <pageMargins left="0.15748031496062992" right="0.2362204724409449" top="0.31496062992125984" bottom="0.1968503937007874" header="0" footer="0"/>
  <pageSetup horizontalDpi="600" verticalDpi="600" orientation="landscape" paperSize="9" scale="77" r:id="rId1"/>
  <rowBreaks count="2" manualBreakCount="2">
    <brk id="34" max="255" man="1"/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Nateykia NA</cp:lastModifiedBy>
  <cp:lastPrinted>2009-10-22T12:35:21Z</cp:lastPrinted>
  <dcterms:created xsi:type="dcterms:W3CDTF">1996-10-08T23:32:33Z</dcterms:created>
  <dcterms:modified xsi:type="dcterms:W3CDTF">2009-10-28T11:04:00Z</dcterms:modified>
  <cp:category/>
  <cp:version/>
  <cp:contentType/>
  <cp:contentStatus/>
</cp:coreProperties>
</file>